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Курс" sheetId="1" r:id="rId1"/>
    <sheet name="Містраль-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8" i="2"/>
  <c r="D7"/>
  <c r="D6"/>
  <c r="D5"/>
  <c r="H13"/>
  <c r="D25"/>
  <c r="D24"/>
  <c r="D23"/>
  <c r="D22"/>
  <c r="D21"/>
  <c r="D20"/>
  <c r="D19"/>
  <c r="D18"/>
  <c r="D17"/>
  <c r="D16"/>
  <c r="D15"/>
  <c r="D14"/>
  <c r="D13"/>
  <c r="D12"/>
  <c r="D11"/>
  <c r="D10"/>
  <c r="D9"/>
  <c r="H24"/>
  <c r="H23"/>
  <c r="H22"/>
  <c r="H21"/>
  <c r="H20"/>
  <c r="H19"/>
  <c r="H18"/>
  <c r="H17"/>
  <c r="H16"/>
  <c r="H15"/>
  <c r="H14"/>
  <c r="H11"/>
  <c r="H10"/>
  <c r="H9"/>
  <c r="H8"/>
  <c r="H7"/>
  <c r="H6"/>
  <c r="H5"/>
  <c r="I25"/>
  <c r="H25"/>
  <c r="E25"/>
  <c r="I24"/>
  <c r="E24"/>
  <c r="I23"/>
  <c r="E23"/>
  <c r="I22"/>
  <c r="E22"/>
  <c r="I21"/>
  <c r="E21"/>
  <c r="I20"/>
  <c r="I9"/>
  <c r="I10"/>
  <c r="E20"/>
  <c r="I19"/>
  <c r="E19"/>
  <c r="I18"/>
  <c r="E18"/>
  <c r="I17"/>
  <c r="E17"/>
  <c r="I16"/>
  <c r="E16"/>
  <c r="I15"/>
  <c r="E15"/>
  <c r="I14"/>
  <c r="E14"/>
  <c r="I13"/>
  <c r="I12"/>
  <c r="H12"/>
  <c r="E13"/>
  <c r="E12"/>
  <c r="I11"/>
  <c r="I8"/>
  <c r="I7"/>
  <c r="I6"/>
  <c r="I5"/>
  <c r="E11"/>
  <c r="E10"/>
  <c r="E9"/>
  <c r="E8"/>
  <c r="E7"/>
  <c r="E6"/>
  <c r="E5"/>
</calcChain>
</file>

<file path=xl/sharedStrings.xml><?xml version="1.0" encoding="utf-8"?>
<sst xmlns="http://schemas.openxmlformats.org/spreadsheetml/2006/main" count="23" uniqueCount="19">
  <si>
    <r>
      <t xml:space="preserve">Для того щоб побачити ціни у Євро, введіть </t>
    </r>
    <r>
      <rPr>
        <b/>
        <u/>
        <sz val="16"/>
        <color indexed="10"/>
        <rFont val="Times New Roman"/>
        <family val="1"/>
        <charset val="204"/>
      </rPr>
      <t>"1"</t>
    </r>
    <r>
      <rPr>
        <b/>
        <sz val="16"/>
        <color indexed="10"/>
        <rFont val="Times New Roman"/>
        <family val="1"/>
        <charset val="204"/>
      </rPr>
      <t xml:space="preserve">  у поле                       </t>
    </r>
    <r>
      <rPr>
        <b/>
        <u/>
        <sz val="16"/>
        <color indexed="10"/>
        <rFont val="Times New Roman"/>
        <family val="1"/>
        <charset val="204"/>
      </rPr>
      <t>"Курс Євро"</t>
    </r>
    <r>
      <rPr>
        <b/>
        <sz val="16"/>
        <color indexed="10"/>
        <rFont val="Times New Roman"/>
        <family val="1"/>
        <charset val="204"/>
      </rPr>
      <t xml:space="preserve"> і натисніть </t>
    </r>
    <r>
      <rPr>
        <b/>
        <u/>
        <sz val="16"/>
        <color indexed="10"/>
        <rFont val="Times New Roman"/>
        <family val="1"/>
        <charset val="204"/>
      </rPr>
      <t>Enter</t>
    </r>
  </si>
  <si>
    <t>Курс Євро</t>
  </si>
  <si>
    <t>Виїдзі Львова</t>
  </si>
  <si>
    <t>Виїз із Болгарії</t>
  </si>
  <si>
    <t>Кількість ночей в таборі</t>
  </si>
  <si>
    <t>Вікова категорія дітей:</t>
  </si>
  <si>
    <t>До 17.99р.</t>
  </si>
  <si>
    <t>Старші 18 р.</t>
  </si>
  <si>
    <t>Вікова категорія дітей</t>
  </si>
  <si>
    <t>У вартість входить:</t>
  </si>
  <si>
    <t>приживання відповідну кількість ночей</t>
  </si>
  <si>
    <t>проїзд комфортабельним автобусом Львів-Св.Влас-Львів</t>
  </si>
  <si>
    <t>анімаційна програма</t>
  </si>
  <si>
    <t>У вартість не входить:</t>
  </si>
  <si>
    <t>екскурсії</t>
  </si>
  <si>
    <t>особисті витрати</t>
  </si>
  <si>
    <t>для дорослих від 18років - консульський збір 35Є (крім студентів денної форми навчання до 21 року)</t>
  </si>
  <si>
    <r>
      <rPr>
        <b/>
        <sz val="14"/>
        <color rgb="FFFF0000"/>
        <rFont val="Calibri"/>
        <family val="2"/>
        <charset val="204"/>
        <scheme val="minor"/>
      </rPr>
      <t>УВАГА:</t>
    </r>
    <r>
      <rPr>
        <sz val="11"/>
        <color theme="1"/>
        <rFont val="Calibri"/>
        <family val="2"/>
        <charset val="204"/>
        <scheme val="minor"/>
      </rPr>
      <t xml:space="preserve"> харчування в перший день - обід, в останній день - сніданок. При необхідності в день виїзду можна придбати обід/вечерю вартістю 3євро</t>
    </r>
  </si>
  <si>
    <t>5ти разове харчування - на базі шведського столу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</si>
</sst>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b/>
      <sz val="16"/>
      <color indexed="10"/>
      <name val="Times New Roman"/>
      <family val="1"/>
      <charset val="204"/>
    </font>
    <font>
      <b/>
      <u/>
      <sz val="16"/>
      <color indexed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mbria"/>
      <family val="1"/>
      <charset val="204"/>
    </font>
    <font>
      <u/>
      <sz val="11"/>
      <color theme="10"/>
      <name val="Cambria"/>
      <family val="2"/>
      <charset val="204"/>
    </font>
    <font>
      <b/>
      <sz val="22"/>
      <color indexed="11"/>
      <name val="Times New Roman"/>
      <family val="1"/>
      <charset val="204"/>
    </font>
    <font>
      <b/>
      <sz val="16"/>
      <color indexed="30"/>
      <name val="Times New Roman"/>
      <family val="1"/>
      <charset val="204"/>
    </font>
    <font>
      <sz val="11"/>
      <color indexed="8"/>
      <name val="Cambria"/>
      <family val="2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9"/>
      <color indexed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2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Dashed">
        <color indexed="10"/>
      </left>
      <right/>
      <top style="mediumDashed">
        <color indexed="10"/>
      </top>
      <bottom/>
      <diagonal/>
    </border>
    <border>
      <left/>
      <right/>
      <top style="mediumDashed">
        <color indexed="10"/>
      </top>
      <bottom/>
      <diagonal/>
    </border>
    <border>
      <left/>
      <right style="mediumDashed">
        <color indexed="10"/>
      </right>
      <top style="mediumDashed">
        <color indexed="10"/>
      </top>
      <bottom/>
      <diagonal/>
    </border>
    <border>
      <left style="mediumDashed">
        <color indexed="10"/>
      </left>
      <right/>
      <top/>
      <bottom/>
      <diagonal/>
    </border>
    <border>
      <left/>
      <right style="mediumDashed">
        <color indexed="10"/>
      </right>
      <top/>
      <bottom/>
      <diagonal/>
    </border>
    <border>
      <left style="mediumDashed">
        <color indexed="10"/>
      </left>
      <right/>
      <top/>
      <bottom style="mediumDashed">
        <color indexed="10"/>
      </bottom>
      <diagonal/>
    </border>
    <border>
      <left/>
      <right/>
      <top/>
      <bottom style="mediumDashed">
        <color indexed="10"/>
      </bottom>
      <diagonal/>
    </border>
    <border>
      <left/>
      <right style="mediumDashed">
        <color indexed="10"/>
      </right>
      <top/>
      <bottom style="mediumDashed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1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2" fontId="4" fillId="0" borderId="16" xfId="0" applyNumberFormat="1" applyFont="1" applyFill="1" applyBorder="1" applyAlignment="1">
      <alignment horizontal="center" vertical="center"/>
    </xf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14" fontId="21" fillId="6" borderId="23" xfId="0" applyNumberFormat="1" applyFont="1" applyFill="1" applyBorder="1" applyAlignment="1">
      <alignment horizontal="center" vertical="top" wrapText="1"/>
    </xf>
    <xf numFmtId="14" fontId="21" fillId="6" borderId="22" xfId="0" applyNumberFormat="1" applyFont="1" applyFill="1" applyBorder="1" applyAlignment="1">
      <alignment horizontal="center" vertical="top" wrapText="1"/>
    </xf>
    <xf numFmtId="14" fontId="21" fillId="6" borderId="21" xfId="0" applyNumberFormat="1" applyFont="1" applyFill="1" applyBorder="1" applyAlignment="1">
      <alignment horizontal="center"/>
    </xf>
    <xf numFmtId="14" fontId="21" fillId="6" borderId="16" xfId="0" applyNumberFormat="1" applyFont="1" applyFill="1" applyBorder="1" applyAlignment="1">
      <alignment horizontal="center"/>
    </xf>
    <xf numFmtId="14" fontId="21" fillId="6" borderId="23" xfId="0" applyNumberFormat="1" applyFont="1" applyFill="1" applyBorder="1" applyAlignment="1">
      <alignment horizontal="center"/>
    </xf>
    <xf numFmtId="14" fontId="21" fillId="6" borderId="22" xfId="0" applyNumberFormat="1" applyFont="1" applyFill="1" applyBorder="1" applyAlignment="1">
      <alignment horizontal="center"/>
    </xf>
    <xf numFmtId="14" fontId="21" fillId="6" borderId="12" xfId="0" applyNumberFormat="1" applyFont="1" applyFill="1" applyBorder="1" applyAlignment="1">
      <alignment horizontal="center"/>
    </xf>
    <xf numFmtId="14" fontId="21" fillId="6" borderId="9" xfId="0" applyNumberFormat="1" applyFont="1" applyFill="1" applyBorder="1"/>
    <xf numFmtId="14" fontId="21" fillId="6" borderId="18" xfId="0" applyNumberFormat="1" applyFont="1" applyFill="1" applyBorder="1"/>
    <xf numFmtId="14" fontId="22" fillId="7" borderId="20" xfId="0" applyNumberFormat="1" applyFont="1" applyFill="1" applyBorder="1" applyAlignment="1">
      <alignment horizontal="center" vertical="top" wrapText="1"/>
    </xf>
    <xf numFmtId="14" fontId="22" fillId="7" borderId="21" xfId="0" applyNumberFormat="1" applyFont="1" applyFill="1" applyBorder="1" applyAlignment="1">
      <alignment horizontal="center" vertical="top" wrapText="1"/>
    </xf>
    <xf numFmtId="14" fontId="22" fillId="7" borderId="21" xfId="0" applyNumberFormat="1" applyFont="1" applyFill="1" applyBorder="1" applyAlignment="1">
      <alignment horizontal="center"/>
    </xf>
    <xf numFmtId="14" fontId="22" fillId="7" borderId="16" xfId="0" applyNumberFormat="1" applyFont="1" applyFill="1" applyBorder="1" applyAlignment="1">
      <alignment horizontal="center"/>
    </xf>
    <xf numFmtId="14" fontId="22" fillId="7" borderId="23" xfId="0" applyNumberFormat="1" applyFont="1" applyFill="1" applyBorder="1" applyAlignment="1">
      <alignment horizontal="center"/>
    </xf>
    <xf numFmtId="14" fontId="22" fillId="7" borderId="16" xfId="0" applyNumberFormat="1" applyFont="1" applyFill="1" applyBorder="1"/>
    <xf numFmtId="14" fontId="22" fillId="7" borderId="23" xfId="0" applyNumberFormat="1" applyFont="1" applyFill="1" applyBorder="1"/>
    <xf numFmtId="14" fontId="21" fillId="7" borderId="20" xfId="0" applyNumberFormat="1" applyFont="1" applyFill="1" applyBorder="1" applyAlignment="1">
      <alignment horizontal="center" vertical="top" wrapText="1"/>
    </xf>
    <xf numFmtId="14" fontId="21" fillId="7" borderId="17" xfId="0" applyNumberFormat="1" applyFont="1" applyFill="1" applyBorder="1" applyAlignment="1">
      <alignment horizontal="center" vertical="top" wrapText="1"/>
    </xf>
    <xf numFmtId="14" fontId="21" fillId="7" borderId="21" xfId="0" applyNumberFormat="1" applyFont="1" applyFill="1" applyBorder="1" applyAlignment="1">
      <alignment horizontal="center"/>
    </xf>
    <xf numFmtId="14" fontId="21" fillId="7" borderId="16" xfId="0" applyNumberFormat="1" applyFont="1" applyFill="1" applyBorder="1" applyAlignment="1">
      <alignment horizontal="center"/>
    </xf>
    <xf numFmtId="14" fontId="21" fillId="7" borderId="23" xfId="0" applyNumberFormat="1" applyFont="1" applyFill="1" applyBorder="1" applyAlignment="1">
      <alignment horizontal="center"/>
    </xf>
    <xf numFmtId="14" fontId="21" fillId="7" borderId="22" xfId="0" applyNumberFormat="1" applyFont="1" applyFill="1" applyBorder="1" applyAlignment="1">
      <alignment horizontal="center"/>
    </xf>
    <xf numFmtId="14" fontId="21" fillId="7" borderId="14" xfId="0" applyNumberFormat="1" applyFont="1" applyFill="1" applyBorder="1" applyAlignment="1">
      <alignment horizontal="center"/>
    </xf>
    <xf numFmtId="14" fontId="21" fillId="7" borderId="11" xfId="0" applyNumberFormat="1" applyFont="1" applyFill="1" applyBorder="1"/>
    <xf numFmtId="14" fontId="21" fillId="7" borderId="20" xfId="0" applyNumberFormat="1" applyFont="1" applyFill="1" applyBorder="1"/>
    <xf numFmtId="0" fontId="23" fillId="8" borderId="20" xfId="0" applyFont="1" applyFill="1" applyBorder="1" applyAlignment="1">
      <alignment horizontal="center" vertical="top" wrapText="1"/>
    </xf>
    <xf numFmtId="0" fontId="23" fillId="8" borderId="21" xfId="0" applyFont="1" applyFill="1" applyBorder="1" applyAlignment="1">
      <alignment horizontal="center" vertical="top" wrapText="1"/>
    </xf>
    <xf numFmtId="0" fontId="23" fillId="8" borderId="21" xfId="0" applyFont="1" applyFill="1" applyBorder="1" applyAlignment="1">
      <alignment horizontal="center"/>
    </xf>
    <xf numFmtId="0" fontId="23" fillId="8" borderId="16" xfId="0" applyFont="1" applyFill="1" applyBorder="1" applyAlignment="1">
      <alignment horizontal="center"/>
    </xf>
    <xf numFmtId="0" fontId="23" fillId="8" borderId="23" xfId="0" applyFont="1" applyFill="1" applyBorder="1" applyAlignment="1">
      <alignment horizontal="center"/>
    </xf>
    <xf numFmtId="0" fontId="23" fillId="8" borderId="17" xfId="0" applyFont="1" applyFill="1" applyBorder="1" applyAlignment="1">
      <alignment horizontal="center"/>
    </xf>
    <xf numFmtId="0" fontId="23" fillId="8" borderId="14" xfId="0" applyFont="1" applyFill="1" applyBorder="1" applyAlignment="1">
      <alignment horizontal="center"/>
    </xf>
    <xf numFmtId="0" fontId="23" fillId="8" borderId="11" xfId="0" applyFont="1" applyFill="1" applyBorder="1" applyAlignment="1">
      <alignment horizontal="center"/>
    </xf>
    <xf numFmtId="0" fontId="23" fillId="8" borderId="20" xfId="0" applyFont="1" applyFill="1" applyBorder="1" applyAlignment="1">
      <alignment horizontal="center"/>
    </xf>
    <xf numFmtId="0" fontId="0" fillId="8" borderId="20" xfId="0" applyFill="1" applyBorder="1" applyAlignment="1">
      <alignment horizontal="center" vertical="top" wrapText="1"/>
    </xf>
    <xf numFmtId="0" fontId="0" fillId="8" borderId="17" xfId="0" applyFill="1" applyBorder="1" applyAlignment="1">
      <alignment horizontal="center" vertical="top" wrapText="1"/>
    </xf>
    <xf numFmtId="0" fontId="0" fillId="8" borderId="21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2" fontId="0" fillId="9" borderId="20" xfId="0" applyNumberFormat="1" applyFont="1" applyFill="1" applyBorder="1" applyAlignment="1">
      <alignment horizontal="center" vertical="top" wrapText="1"/>
    </xf>
    <xf numFmtId="2" fontId="0" fillId="9" borderId="17" xfId="0" applyNumberFormat="1" applyFont="1" applyFill="1" applyBorder="1" applyAlignment="1">
      <alignment horizontal="center" vertical="top" wrapText="1"/>
    </xf>
    <xf numFmtId="2" fontId="0" fillId="9" borderId="27" xfId="0" applyNumberFormat="1" applyFont="1" applyFill="1" applyBorder="1" applyAlignment="1">
      <alignment horizontal="center" vertical="top" wrapText="1"/>
    </xf>
    <xf numFmtId="2" fontId="0" fillId="9" borderId="24" xfId="0" applyNumberFormat="1" applyFont="1" applyFill="1" applyBorder="1" applyAlignment="1">
      <alignment horizontal="center" vertical="top" wrapText="1"/>
    </xf>
    <xf numFmtId="2" fontId="0" fillId="9" borderId="28" xfId="0" applyNumberFormat="1" applyFont="1" applyFill="1" applyBorder="1" applyAlignment="1">
      <alignment horizontal="center" vertical="top" wrapText="1"/>
    </xf>
    <xf numFmtId="2" fontId="0" fillId="9" borderId="26" xfId="0" applyNumberFormat="1" applyFont="1" applyFill="1" applyBorder="1" applyAlignment="1">
      <alignment horizontal="center" vertical="top" wrapText="1"/>
    </xf>
    <xf numFmtId="2" fontId="0" fillId="9" borderId="29" xfId="0" applyNumberFormat="1" applyFont="1" applyFill="1" applyBorder="1" applyAlignment="1">
      <alignment horizontal="center" vertical="top" wrapText="1"/>
    </xf>
    <xf numFmtId="2" fontId="0" fillId="9" borderId="25" xfId="0" applyNumberFormat="1" applyFont="1" applyFill="1" applyBorder="1" applyAlignment="1">
      <alignment horizontal="center" vertical="top" wrapText="1"/>
    </xf>
    <xf numFmtId="2" fontId="0" fillId="9" borderId="14" xfId="0" applyNumberFormat="1" applyFont="1" applyFill="1" applyBorder="1" applyAlignment="1">
      <alignment horizontal="center" vertical="top" wrapText="1"/>
    </xf>
    <xf numFmtId="2" fontId="0" fillId="9" borderId="11" xfId="0" applyNumberFormat="1" applyFont="1" applyFill="1" applyBorder="1" applyAlignment="1">
      <alignment horizontal="center" vertical="top" wrapText="1"/>
    </xf>
    <xf numFmtId="2" fontId="0" fillId="9" borderId="16" xfId="0" applyNumberFormat="1" applyFont="1" applyFill="1" applyBorder="1" applyAlignment="1">
      <alignment horizontal="center" vertical="top" wrapText="1"/>
    </xf>
    <xf numFmtId="0" fontId="21" fillId="4" borderId="20" xfId="0" applyFont="1" applyFill="1" applyBorder="1" applyAlignment="1">
      <alignment horizontal="center" vertical="top" wrapText="1"/>
    </xf>
    <xf numFmtId="0" fontId="11" fillId="9" borderId="0" xfId="2" applyFont="1" applyFill="1" applyBorder="1"/>
    <xf numFmtId="0" fontId="11" fillId="9" borderId="0" xfId="1" applyNumberFormat="1" applyFont="1" applyFill="1" applyBorder="1" applyAlignment="1" applyProtection="1"/>
    <xf numFmtId="0" fontId="12" fillId="9" borderId="0" xfId="1" applyNumberFormat="1" applyFont="1" applyFill="1" applyBorder="1" applyAlignment="1" applyProtection="1"/>
    <xf numFmtId="0" fontId="13" fillId="9" borderId="0" xfId="0" applyFont="1" applyFill="1" applyBorder="1"/>
    <xf numFmtId="0" fontId="14" fillId="9" borderId="0" xfId="2" applyFont="1" applyFill="1" applyBorder="1"/>
    <xf numFmtId="0" fontId="18" fillId="9" borderId="0" xfId="1" applyNumberFormat="1" applyFont="1" applyFill="1" applyBorder="1" applyAlignment="1" applyProtection="1"/>
    <xf numFmtId="0" fontId="19" fillId="9" borderId="0" xfId="1" applyNumberFormat="1" applyFont="1" applyFill="1" applyBorder="1" applyAlignment="1" applyProtection="1"/>
    <xf numFmtId="0" fontId="10" fillId="9" borderId="0" xfId="1" applyNumberFormat="1" applyFont="1" applyFill="1" applyBorder="1" applyAlignment="1" applyProtection="1"/>
    <xf numFmtId="0" fontId="9" fillId="9" borderId="0" xfId="2" applyFont="1" applyFill="1" applyBorder="1"/>
    <xf numFmtId="0" fontId="15" fillId="9" borderId="0" xfId="0" applyFont="1" applyFill="1" applyBorder="1"/>
    <xf numFmtId="0" fontId="16" fillId="9" borderId="0" xfId="1" applyNumberFormat="1" applyFont="1" applyFill="1" applyBorder="1" applyAlignment="1" applyProtection="1"/>
    <xf numFmtId="0" fontId="17" fillId="9" borderId="0" xfId="1" applyNumberFormat="1" applyFont="1" applyFill="1" applyBorder="1" applyAlignment="1" applyProtection="1"/>
    <xf numFmtId="0" fontId="17" fillId="9" borderId="0" xfId="1" applyNumberFormat="1" applyFont="1" applyFill="1" applyBorder="1" applyAlignment="1" applyProtection="1">
      <alignment vertical="top" wrapText="1"/>
    </xf>
    <xf numFmtId="0" fontId="0" fillId="9" borderId="0" xfId="0" applyFill="1" applyBorder="1"/>
    <xf numFmtId="0" fontId="20" fillId="9" borderId="0" xfId="1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6" fillId="9" borderId="0" xfId="1" applyFont="1" applyFill="1" applyBorder="1" applyAlignment="1" applyProtection="1">
      <alignment horizontal="center" vertical="center" wrapText="1"/>
    </xf>
    <xf numFmtId="0" fontId="7" fillId="9" borderId="0" xfId="1" applyFont="1" applyFill="1" applyBorder="1" applyAlignment="1" applyProtection="1">
      <alignment horizontal="center" vertical="center"/>
    </xf>
    <xf numFmtId="0" fontId="9" fillId="9" borderId="0" xfId="2" applyFont="1" applyFill="1" applyBorder="1" applyAlignment="1">
      <alignment horizontal="center"/>
    </xf>
    <xf numFmtId="0" fontId="18" fillId="9" borderId="0" xfId="1" applyNumberFormat="1" applyFont="1" applyFill="1" applyBorder="1" applyAlignment="1" applyProtection="1">
      <alignment vertical="top" wrapText="1"/>
    </xf>
    <xf numFmtId="0" fontId="0" fillId="9" borderId="0" xfId="0" applyFill="1" applyBorder="1" applyAlignment="1">
      <alignment wrapText="1"/>
    </xf>
    <xf numFmtId="0" fontId="0" fillId="10" borderId="0" xfId="0" applyNumberFormat="1" applyFill="1" applyBorder="1" applyAlignment="1">
      <alignment horizontal="center" wrapText="1"/>
    </xf>
    <xf numFmtId="0" fontId="0" fillId="8" borderId="0" xfId="0" applyFill="1" applyBorder="1" applyAlignment="1">
      <alignment horizontal="center"/>
    </xf>
    <xf numFmtId="0" fontId="0" fillId="10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NumberFormat="1" applyFill="1" applyBorder="1" applyAlignment="1">
      <alignment horizontal="center"/>
    </xf>
    <xf numFmtId="0" fontId="0" fillId="6" borderId="0" xfId="0" applyNumberFormat="1" applyFill="1" applyBorder="1" applyAlignment="1">
      <alignment horizontal="center" wrapText="1"/>
    </xf>
    <xf numFmtId="0" fontId="21" fillId="5" borderId="21" xfId="0" applyFont="1" applyFill="1" applyBorder="1" applyAlignment="1">
      <alignment horizontal="center" vertical="top" wrapText="1"/>
    </xf>
    <xf numFmtId="0" fontId="21" fillId="5" borderId="22" xfId="0" applyFont="1" applyFill="1" applyBorder="1" applyAlignment="1">
      <alignment horizontal="center" vertical="top" wrapText="1"/>
    </xf>
    <xf numFmtId="0" fontId="21" fillId="5" borderId="23" xfId="0" applyFont="1" applyFill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21" fillId="5" borderId="14" xfId="0" applyFont="1" applyFill="1" applyBorder="1" applyAlignment="1">
      <alignment horizontal="center" vertical="top" wrapText="1"/>
    </xf>
    <xf numFmtId="0" fontId="21" fillId="5" borderId="18" xfId="0" applyFont="1" applyFill="1" applyBorder="1" applyAlignment="1">
      <alignment horizontal="center" vertical="top" wrapText="1"/>
    </xf>
    <xf numFmtId="0" fontId="21" fillId="5" borderId="20" xfId="0" applyFont="1" applyFill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_Лист1" xfId="2"/>
  </cellStyles>
  <dxfs count="0"/>
  <tableStyles count="0" defaultTableStyle="TableStyleMedium9" defaultPivotStyle="PivotStyleLight16"/>
  <colors>
    <mruColors>
      <color rgb="FFFF99CC"/>
      <color rgb="FFCCFF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workbookViewId="0">
      <selection activeCell="K13" sqref="K13"/>
    </sheetView>
  </sheetViews>
  <sheetFormatPr defaultRowHeight="15"/>
  <sheetData>
    <row r="1" spans="2:12" ht="15.75" thickBot="1">
      <c r="K1" s="1"/>
    </row>
    <row r="2" spans="2:12" ht="20.25">
      <c r="B2" s="80" t="s">
        <v>0</v>
      </c>
      <c r="C2" s="81"/>
      <c r="D2" s="81"/>
      <c r="E2" s="81"/>
      <c r="F2" s="81"/>
      <c r="G2" s="81"/>
      <c r="H2" s="81"/>
      <c r="I2" s="81"/>
      <c r="J2" s="82"/>
      <c r="K2" s="2"/>
      <c r="L2" s="1"/>
    </row>
    <row r="3" spans="2:12" ht="20.25">
      <c r="B3" s="83"/>
      <c r="C3" s="84"/>
      <c r="D3" s="84"/>
      <c r="E3" s="84"/>
      <c r="F3" s="84"/>
      <c r="G3" s="84"/>
      <c r="H3" s="84"/>
      <c r="I3" s="84"/>
      <c r="J3" s="85"/>
      <c r="K3" s="2"/>
      <c r="L3" s="1"/>
    </row>
    <row r="4" spans="2:12" ht="21" thickBot="1">
      <c r="B4" s="86"/>
      <c r="C4" s="87"/>
      <c r="D4" s="87"/>
      <c r="E4" s="87"/>
      <c r="F4" s="87"/>
      <c r="G4" s="87"/>
      <c r="H4" s="87"/>
      <c r="I4" s="87"/>
      <c r="J4" s="88"/>
      <c r="K4" s="2"/>
      <c r="L4" s="1"/>
    </row>
    <row r="5" spans="2:12" ht="21" thickBot="1">
      <c r="B5" s="3"/>
      <c r="C5" s="3"/>
      <c r="D5" s="3"/>
      <c r="E5" s="3"/>
      <c r="F5" s="3"/>
      <c r="G5" s="3"/>
      <c r="H5" s="3"/>
      <c r="I5" s="3"/>
      <c r="J5" s="3"/>
      <c r="K5" s="2"/>
      <c r="L5" s="1"/>
    </row>
    <row r="6" spans="2:12" ht="15.75" thickBot="1">
      <c r="E6" s="89" t="s">
        <v>1</v>
      </c>
      <c r="F6" s="90"/>
      <c r="G6" s="91"/>
    </row>
    <row r="7" spans="2:12" ht="15.75" thickBot="1">
      <c r="E7" s="4"/>
      <c r="F7" s="5"/>
      <c r="G7" s="6"/>
    </row>
    <row r="8" spans="2:12" ht="15.75" thickBot="1">
      <c r="E8" s="7"/>
      <c r="F8" s="8">
        <v>1</v>
      </c>
      <c r="G8" s="9"/>
    </row>
    <row r="9" spans="2:12" ht="15.75" thickBot="1">
      <c r="E9" s="10"/>
      <c r="F9" s="11"/>
      <c r="G9" s="12"/>
    </row>
    <row r="10" spans="2:12">
      <c r="J10" s="1"/>
    </row>
    <row r="11" spans="2:12">
      <c r="C11" s="78"/>
      <c r="D11" s="92"/>
      <c r="E11" s="92"/>
      <c r="F11" s="92"/>
      <c r="G11" s="92"/>
      <c r="H11" s="92"/>
      <c r="I11" s="78"/>
      <c r="J11" s="78"/>
    </row>
    <row r="12" spans="2:12">
      <c r="C12" s="78"/>
      <c r="D12" s="92"/>
      <c r="E12" s="92"/>
      <c r="F12" s="92"/>
      <c r="G12" s="92"/>
      <c r="H12" s="92"/>
      <c r="I12" s="78"/>
      <c r="J12" s="78"/>
    </row>
    <row r="13" spans="2:12">
      <c r="C13" s="78"/>
      <c r="D13" s="92"/>
      <c r="E13" s="92"/>
      <c r="F13" s="92"/>
      <c r="G13" s="92"/>
      <c r="H13" s="92"/>
      <c r="I13" s="78"/>
      <c r="J13" s="78"/>
    </row>
    <row r="14" spans="2:12">
      <c r="C14" s="78"/>
      <c r="D14" s="92"/>
      <c r="E14" s="92"/>
      <c r="F14" s="92"/>
      <c r="G14" s="92"/>
      <c r="H14" s="92"/>
      <c r="I14" s="78"/>
      <c r="J14" s="78"/>
    </row>
    <row r="15" spans="2:12">
      <c r="C15" s="78"/>
      <c r="D15" s="92"/>
      <c r="E15" s="92"/>
      <c r="F15" s="92"/>
      <c r="G15" s="92"/>
      <c r="H15" s="92"/>
      <c r="I15" s="78"/>
      <c r="J15" s="78"/>
    </row>
    <row r="16" spans="2:12">
      <c r="C16" s="78"/>
      <c r="D16" s="93"/>
      <c r="E16" s="93"/>
      <c r="F16" s="93"/>
      <c r="G16" s="93"/>
      <c r="H16" s="93"/>
      <c r="I16" s="78"/>
      <c r="J16" s="78"/>
    </row>
    <row r="17" spans="1:12">
      <c r="C17" s="78"/>
      <c r="D17" s="93"/>
      <c r="E17" s="93"/>
      <c r="F17" s="93"/>
      <c r="G17" s="93"/>
      <c r="H17" s="93"/>
      <c r="I17" s="78"/>
      <c r="J17" s="78"/>
    </row>
    <row r="18" spans="1:12">
      <c r="C18" s="78"/>
      <c r="D18" s="78"/>
      <c r="E18" s="78"/>
      <c r="F18" s="78"/>
      <c r="G18" s="78"/>
      <c r="H18" s="78"/>
      <c r="I18" s="78"/>
      <c r="J18" s="78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94"/>
      <c r="C21" s="94"/>
      <c r="D21" s="94"/>
      <c r="E21" s="94"/>
      <c r="F21" s="94"/>
      <c r="G21" s="94"/>
      <c r="H21" s="94"/>
      <c r="I21" s="94"/>
      <c r="J21" s="1"/>
      <c r="K21" s="1"/>
      <c r="L21" s="1"/>
    </row>
    <row r="22" spans="1:12">
      <c r="A22" s="1"/>
      <c r="B22" s="72"/>
      <c r="C22" s="65"/>
      <c r="D22" s="65"/>
      <c r="E22" s="66"/>
      <c r="F22" s="66"/>
      <c r="G22" s="67"/>
      <c r="H22" s="68"/>
      <c r="I22" s="68"/>
      <c r="J22" s="1"/>
      <c r="K22" s="1"/>
      <c r="L22" s="1"/>
    </row>
    <row r="23" spans="1:12">
      <c r="A23" s="1"/>
      <c r="B23" s="73"/>
      <c r="C23" s="69"/>
      <c r="D23" s="65"/>
      <c r="E23" s="66"/>
      <c r="F23" s="66"/>
      <c r="G23" s="67"/>
      <c r="H23" s="68"/>
      <c r="I23" s="68"/>
      <c r="J23" s="1"/>
      <c r="K23" s="1"/>
      <c r="L23" s="1"/>
    </row>
    <row r="24" spans="1:12">
      <c r="A24" s="1"/>
      <c r="B24" s="73"/>
      <c r="C24" s="69"/>
      <c r="D24" s="65"/>
      <c r="E24" s="66"/>
      <c r="F24" s="66"/>
      <c r="G24" s="67"/>
      <c r="H24" s="68"/>
      <c r="I24" s="68"/>
      <c r="J24" s="1"/>
      <c r="K24" s="1"/>
      <c r="L24" s="1"/>
    </row>
    <row r="25" spans="1:12">
      <c r="A25" s="1"/>
      <c r="B25" s="72"/>
      <c r="C25" s="66"/>
      <c r="D25" s="65"/>
      <c r="E25" s="66"/>
      <c r="F25" s="66"/>
      <c r="G25" s="67"/>
      <c r="H25" s="68"/>
      <c r="I25" s="68"/>
      <c r="J25" s="1"/>
      <c r="K25" s="1"/>
      <c r="L25" s="1"/>
    </row>
    <row r="26" spans="1:12">
      <c r="A26" s="1"/>
      <c r="B26" s="72"/>
      <c r="C26" s="66"/>
      <c r="D26" s="65"/>
      <c r="E26" s="66"/>
      <c r="F26" s="66"/>
      <c r="G26" s="67"/>
      <c r="H26" s="68"/>
      <c r="I26" s="68"/>
      <c r="J26" s="1"/>
      <c r="K26" s="1"/>
      <c r="L26" s="1"/>
    </row>
    <row r="27" spans="1:12">
      <c r="A27" s="1"/>
      <c r="B27" s="72"/>
      <c r="C27" s="66"/>
      <c r="D27" s="65"/>
      <c r="E27" s="66"/>
      <c r="F27" s="66"/>
      <c r="G27" s="67"/>
      <c r="H27" s="68"/>
      <c r="I27" s="68"/>
      <c r="J27" s="1"/>
      <c r="K27" s="1"/>
      <c r="L27" s="1"/>
    </row>
    <row r="28" spans="1:12">
      <c r="A28" s="1"/>
      <c r="B28" s="74"/>
      <c r="C28" s="66"/>
      <c r="D28" s="65"/>
      <c r="E28" s="66"/>
      <c r="F28" s="66"/>
      <c r="G28" s="67"/>
      <c r="H28" s="68"/>
      <c r="I28" s="68"/>
      <c r="J28" s="1"/>
      <c r="K28" s="1"/>
      <c r="L28" s="1"/>
    </row>
    <row r="29" spans="1:12">
      <c r="A29" s="1"/>
      <c r="B29" s="72"/>
      <c r="C29" s="66"/>
      <c r="D29" s="65"/>
      <c r="E29" s="66"/>
      <c r="F29" s="66"/>
      <c r="G29" s="67"/>
      <c r="H29" s="68"/>
      <c r="I29" s="68"/>
      <c r="J29" s="1"/>
      <c r="K29" s="1"/>
      <c r="L29" s="1"/>
    </row>
    <row r="30" spans="1:12">
      <c r="A30" s="1"/>
      <c r="B30" s="72"/>
      <c r="C30" s="66"/>
      <c r="D30" s="65"/>
      <c r="E30" s="66"/>
      <c r="F30" s="66"/>
      <c r="G30" s="67"/>
      <c r="H30" s="68"/>
      <c r="I30" s="68"/>
      <c r="J30" s="1"/>
      <c r="K30" s="1"/>
      <c r="L30" s="1"/>
    </row>
    <row r="31" spans="1:12">
      <c r="A31" s="1"/>
      <c r="B31" s="72"/>
      <c r="C31" s="66"/>
      <c r="D31" s="65"/>
      <c r="E31" s="66"/>
      <c r="F31" s="66"/>
      <c r="G31" s="67"/>
      <c r="H31" s="68"/>
      <c r="I31" s="68"/>
      <c r="J31" s="1"/>
      <c r="K31" s="1"/>
      <c r="L31" s="1"/>
    </row>
    <row r="32" spans="1:12">
      <c r="A32" s="1"/>
      <c r="B32" s="72"/>
      <c r="C32" s="66"/>
      <c r="D32" s="65"/>
      <c r="E32" s="66"/>
      <c r="F32" s="66"/>
      <c r="G32" s="67"/>
      <c r="H32" s="68"/>
      <c r="I32" s="68"/>
      <c r="J32" s="1"/>
      <c r="K32" s="1"/>
      <c r="L32" s="1"/>
    </row>
    <row r="33" spans="1:12">
      <c r="A33" s="1"/>
      <c r="B33" s="72"/>
      <c r="C33" s="66"/>
      <c r="D33" s="65"/>
      <c r="E33" s="66"/>
      <c r="F33" s="66"/>
      <c r="G33" s="67"/>
      <c r="H33" s="68"/>
      <c r="I33" s="68"/>
      <c r="J33" s="1"/>
      <c r="K33" s="1"/>
      <c r="L33" s="1"/>
    </row>
    <row r="34" spans="1:12">
      <c r="A34" s="1"/>
      <c r="B34" s="72"/>
      <c r="C34" s="66"/>
      <c r="D34" s="65"/>
      <c r="E34" s="66"/>
      <c r="F34" s="66"/>
      <c r="G34" s="67"/>
      <c r="H34" s="68"/>
      <c r="I34" s="68"/>
      <c r="J34" s="1"/>
      <c r="K34" s="1"/>
      <c r="L34" s="1"/>
    </row>
    <row r="35" spans="1:12">
      <c r="A35" s="1"/>
      <c r="B35" s="72"/>
      <c r="C35" s="66"/>
      <c r="D35" s="65"/>
      <c r="E35" s="66"/>
      <c r="F35" s="66"/>
      <c r="G35" s="67"/>
      <c r="H35" s="68"/>
      <c r="I35" s="68"/>
      <c r="J35" s="1"/>
      <c r="K35" s="1"/>
      <c r="L35" s="1"/>
    </row>
    <row r="36" spans="1:12">
      <c r="A36" s="1"/>
      <c r="B36" s="73"/>
      <c r="C36" s="69"/>
      <c r="D36" s="65"/>
      <c r="E36" s="66"/>
      <c r="F36" s="66"/>
      <c r="G36" s="67"/>
      <c r="H36" s="68"/>
      <c r="I36" s="68"/>
      <c r="J36" s="1"/>
      <c r="K36" s="1"/>
      <c r="L36" s="1"/>
    </row>
    <row r="37" spans="1:12">
      <c r="A37" s="1"/>
      <c r="B37" s="73"/>
      <c r="C37" s="69"/>
      <c r="D37" s="65"/>
      <c r="E37" s="66"/>
      <c r="F37" s="66"/>
      <c r="G37" s="67"/>
      <c r="H37" s="68"/>
      <c r="I37" s="68"/>
      <c r="J37" s="1"/>
      <c r="K37" s="1"/>
      <c r="L37" s="1"/>
    </row>
    <row r="38" spans="1:12">
      <c r="A38" s="1"/>
      <c r="B38" s="72"/>
      <c r="C38" s="66"/>
      <c r="D38" s="65"/>
      <c r="E38" s="66"/>
      <c r="F38" s="66"/>
      <c r="G38" s="67"/>
      <c r="H38" s="68"/>
      <c r="I38" s="68"/>
      <c r="J38" s="1"/>
      <c r="K38" s="1"/>
      <c r="L38" s="1"/>
    </row>
    <row r="39" spans="1:12">
      <c r="A39" s="1"/>
      <c r="B39" s="72"/>
      <c r="C39" s="66"/>
      <c r="D39" s="65"/>
      <c r="E39" s="66"/>
      <c r="F39" s="66"/>
      <c r="G39" s="67"/>
      <c r="H39" s="68"/>
      <c r="I39" s="68"/>
      <c r="J39" s="1"/>
      <c r="K39" s="1"/>
      <c r="L39" s="1"/>
    </row>
    <row r="40" spans="1:12">
      <c r="A40" s="1"/>
      <c r="B40" s="72"/>
      <c r="C40" s="66"/>
      <c r="D40" s="65"/>
      <c r="E40" s="67"/>
      <c r="F40" s="67"/>
      <c r="G40" s="67"/>
      <c r="H40" s="68"/>
      <c r="I40" s="68"/>
      <c r="J40" s="1"/>
      <c r="K40" s="1"/>
      <c r="L40" s="1"/>
    </row>
    <row r="41" spans="1:12">
      <c r="A41" s="1"/>
      <c r="B41" s="72"/>
      <c r="C41" s="66"/>
      <c r="D41" s="65"/>
      <c r="E41" s="67"/>
      <c r="F41" s="67"/>
      <c r="G41" s="67"/>
      <c r="H41" s="68"/>
      <c r="I41" s="68"/>
      <c r="J41" s="1"/>
      <c r="K41" s="1"/>
      <c r="L41" s="1"/>
    </row>
    <row r="42" spans="1:12">
      <c r="A42" s="1"/>
      <c r="B42" s="72"/>
      <c r="C42" s="66"/>
      <c r="D42" s="65"/>
      <c r="E42" s="67"/>
      <c r="F42" s="67"/>
      <c r="G42" s="67"/>
      <c r="H42" s="68"/>
      <c r="I42" s="68"/>
      <c r="J42" s="1"/>
      <c r="K42" s="1"/>
      <c r="L42" s="1"/>
    </row>
    <row r="43" spans="1:12">
      <c r="A43" s="1"/>
      <c r="B43" s="72"/>
      <c r="C43" s="66"/>
      <c r="D43" s="65"/>
      <c r="E43" s="67"/>
      <c r="F43" s="67"/>
      <c r="G43" s="67"/>
      <c r="H43" s="68"/>
      <c r="I43" s="68"/>
      <c r="J43" s="1"/>
      <c r="K43" s="1"/>
      <c r="L43" s="1"/>
    </row>
    <row r="44" spans="1:12">
      <c r="A44" s="1"/>
      <c r="B44" s="72"/>
      <c r="C44" s="66"/>
      <c r="D44" s="65"/>
      <c r="E44" s="67"/>
      <c r="F44" s="67"/>
      <c r="G44" s="67"/>
      <c r="H44" s="68"/>
      <c r="I44" s="68"/>
      <c r="J44" s="1"/>
      <c r="K44" s="1"/>
      <c r="L44" s="1"/>
    </row>
    <row r="45" spans="1:12">
      <c r="A45" s="1"/>
      <c r="B45" s="75"/>
      <c r="C45" s="66"/>
      <c r="D45" s="65"/>
      <c r="E45" s="67"/>
      <c r="F45" s="67"/>
      <c r="G45" s="67"/>
      <c r="H45" s="68"/>
      <c r="I45" s="68"/>
      <c r="J45" s="1"/>
      <c r="K45" s="1"/>
      <c r="L45" s="1"/>
    </row>
    <row r="46" spans="1:12">
      <c r="A46" s="1"/>
      <c r="B46" s="76"/>
      <c r="C46" s="70"/>
      <c r="D46" s="65"/>
      <c r="E46" s="67"/>
      <c r="F46" s="65"/>
      <c r="G46" s="67"/>
      <c r="H46" s="68"/>
      <c r="I46" s="68"/>
      <c r="J46" s="1"/>
      <c r="K46" s="1"/>
      <c r="L46" s="1"/>
    </row>
    <row r="47" spans="1:12">
      <c r="A47" s="1"/>
      <c r="B47" s="76"/>
      <c r="C47" s="70"/>
      <c r="D47" s="65"/>
      <c r="E47" s="71"/>
      <c r="F47" s="65"/>
      <c r="G47" s="71"/>
      <c r="H47" s="68"/>
      <c r="I47" s="68"/>
      <c r="J47" s="1"/>
      <c r="K47" s="1"/>
      <c r="L47" s="1"/>
    </row>
    <row r="48" spans="1:12">
      <c r="A48" s="1"/>
      <c r="B48" s="77"/>
      <c r="C48" s="95"/>
      <c r="D48" s="96"/>
      <c r="E48" s="96"/>
      <c r="F48" s="96"/>
      <c r="G48" s="96"/>
      <c r="H48" s="96"/>
      <c r="I48" s="96"/>
      <c r="J48" s="1"/>
      <c r="K48" s="1"/>
      <c r="L48" s="1"/>
    </row>
    <row r="49" spans="1:12">
      <c r="A49" s="1"/>
      <c r="B49" s="79"/>
      <c r="C49" s="79"/>
      <c r="D49" s="79"/>
      <c r="E49" s="79"/>
      <c r="F49" s="79"/>
      <c r="G49" s="79"/>
      <c r="H49" s="79"/>
      <c r="I49" s="79"/>
      <c r="J49" s="1"/>
      <c r="K49" s="1"/>
      <c r="L49" s="1"/>
    </row>
    <row r="50" spans="1:12">
      <c r="A50" s="1"/>
      <c r="B50" s="79"/>
      <c r="C50" s="79"/>
      <c r="D50" s="79"/>
      <c r="E50" s="79"/>
      <c r="F50" s="79"/>
      <c r="G50" s="79"/>
      <c r="H50" s="79"/>
      <c r="I50" s="79"/>
      <c r="J50" s="1"/>
      <c r="K50" s="1"/>
      <c r="L50" s="1"/>
    </row>
    <row r="51" spans="1:12">
      <c r="A51" s="1"/>
      <c r="B51" s="78"/>
      <c r="C51" s="78"/>
      <c r="D51" s="78"/>
      <c r="E51" s="78"/>
      <c r="F51" s="78"/>
      <c r="G51" s="78"/>
      <c r="H51" s="78"/>
      <c r="I51" s="78"/>
      <c r="J51" s="1"/>
      <c r="K51" s="1"/>
      <c r="L51" s="1"/>
    </row>
    <row r="52" spans="1:12">
      <c r="A52" s="1"/>
      <c r="B52" s="78"/>
      <c r="C52" s="78"/>
      <c r="D52" s="78"/>
      <c r="E52" s="78"/>
      <c r="F52" s="78"/>
      <c r="G52" s="78"/>
      <c r="H52" s="78"/>
      <c r="I52" s="78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</sheetData>
  <mergeCells count="7">
    <mergeCell ref="B49:I50"/>
    <mergeCell ref="B2:J4"/>
    <mergeCell ref="E6:G6"/>
    <mergeCell ref="D11:H15"/>
    <mergeCell ref="D16:H17"/>
    <mergeCell ref="B21:I21"/>
    <mergeCell ref="C48:I4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tabSelected="1" topLeftCell="A3" workbookViewId="0">
      <selection activeCell="S10" sqref="S10"/>
    </sheetView>
  </sheetViews>
  <sheetFormatPr defaultRowHeight="15"/>
  <cols>
    <col min="1" max="2" width="10.140625" bestFit="1" customWidth="1"/>
    <col min="6" max="6" width="10.140625" bestFit="1" customWidth="1"/>
    <col min="9" max="9" width="9.140625" customWidth="1"/>
  </cols>
  <sheetData>
    <row r="1" spans="1:17" ht="15.75" thickBot="1"/>
    <row r="2" spans="1:17" ht="15" customHeight="1">
      <c r="A2" s="103" t="s">
        <v>2</v>
      </c>
      <c r="B2" s="103" t="s">
        <v>3</v>
      </c>
      <c r="C2" s="103" t="s">
        <v>4</v>
      </c>
      <c r="D2" s="106" t="s">
        <v>5</v>
      </c>
      <c r="E2" s="107"/>
      <c r="F2" s="103" t="s">
        <v>3</v>
      </c>
      <c r="G2" s="103" t="s">
        <v>4</v>
      </c>
      <c r="H2" s="106" t="s">
        <v>8</v>
      </c>
      <c r="I2" s="107"/>
    </row>
    <row r="3" spans="1:17" ht="15.75" thickBot="1">
      <c r="A3" s="104"/>
      <c r="B3" s="104"/>
      <c r="C3" s="104"/>
      <c r="D3" s="108"/>
      <c r="E3" s="109"/>
      <c r="F3" s="104"/>
      <c r="G3" s="104"/>
      <c r="H3" s="108"/>
      <c r="I3" s="109"/>
    </row>
    <row r="4" spans="1:17" ht="30.75" thickBot="1">
      <c r="A4" s="105"/>
      <c r="B4" s="105"/>
      <c r="C4" s="105"/>
      <c r="D4" s="64" t="s">
        <v>6</v>
      </c>
      <c r="E4" s="64" t="s">
        <v>7</v>
      </c>
      <c r="F4" s="105"/>
      <c r="G4" s="105"/>
      <c r="H4" s="64" t="s">
        <v>6</v>
      </c>
      <c r="I4" s="64" t="s">
        <v>7</v>
      </c>
    </row>
    <row r="5" spans="1:17" ht="15.75" thickBot="1">
      <c r="A5" s="13">
        <v>41796</v>
      </c>
      <c r="B5" s="22">
        <v>41808</v>
      </c>
      <c r="C5" s="38">
        <v>11</v>
      </c>
      <c r="D5" s="53">
        <f>340*Курс!F8</f>
        <v>340</v>
      </c>
      <c r="E5" s="53">
        <f>377*Курс!F8</f>
        <v>377</v>
      </c>
      <c r="F5" s="29">
        <v>41812</v>
      </c>
      <c r="G5" s="47">
        <v>15</v>
      </c>
      <c r="H5" s="53">
        <f>425*Курс!F8</f>
        <v>425</v>
      </c>
      <c r="I5" s="53">
        <f>487*Курс!F8</f>
        <v>487</v>
      </c>
    </row>
    <row r="6" spans="1:17" ht="15.75" thickBot="1">
      <c r="A6" s="13">
        <v>41801</v>
      </c>
      <c r="B6" s="22">
        <v>41812</v>
      </c>
      <c r="C6" s="38">
        <v>10</v>
      </c>
      <c r="D6" s="53">
        <f>320*Курс!F8</f>
        <v>320</v>
      </c>
      <c r="E6" s="53">
        <f>350*Курс!F8</f>
        <v>350</v>
      </c>
      <c r="F6" s="29">
        <v>41816</v>
      </c>
      <c r="G6" s="47">
        <v>14</v>
      </c>
      <c r="H6" s="53">
        <f>405*Курс!F8</f>
        <v>405</v>
      </c>
      <c r="I6" s="53">
        <f>460*Курс!F8</f>
        <v>460</v>
      </c>
      <c r="L6" s="100" t="s">
        <v>9</v>
      </c>
      <c r="M6" s="100"/>
      <c r="N6" s="100"/>
      <c r="O6" s="100"/>
      <c r="P6" s="100"/>
      <c r="Q6" s="100"/>
    </row>
    <row r="7" spans="1:17" ht="15.75" thickBot="1">
      <c r="A7" s="14">
        <v>41806</v>
      </c>
      <c r="B7" s="23">
        <v>41816</v>
      </c>
      <c r="C7" s="39">
        <v>9</v>
      </c>
      <c r="D7" s="53">
        <f>295*Курс!F8</f>
        <v>295</v>
      </c>
      <c r="E7" s="53">
        <f>323*Курс!F8</f>
        <v>323</v>
      </c>
      <c r="F7" s="30">
        <v>41820</v>
      </c>
      <c r="G7" s="48">
        <v>13</v>
      </c>
      <c r="H7" s="53">
        <f>385*Курс!F8</f>
        <v>385</v>
      </c>
      <c r="I7" s="53">
        <f>433*Курс!F8</f>
        <v>433</v>
      </c>
      <c r="L7" s="101" t="s">
        <v>10</v>
      </c>
      <c r="M7" s="101"/>
      <c r="N7" s="101"/>
      <c r="O7" s="101"/>
      <c r="P7" s="101"/>
      <c r="Q7" s="101"/>
    </row>
    <row r="8" spans="1:17" ht="15.75" thickBot="1">
      <c r="A8" s="15">
        <v>41810</v>
      </c>
      <c r="B8" s="24">
        <v>41820</v>
      </c>
      <c r="C8" s="40">
        <v>9</v>
      </c>
      <c r="D8" s="53">
        <f>295*Курс!F8</f>
        <v>295</v>
      </c>
      <c r="E8" s="53">
        <f>323*Курс!F8</f>
        <v>323</v>
      </c>
      <c r="F8" s="31">
        <v>41824</v>
      </c>
      <c r="G8" s="49">
        <v>13</v>
      </c>
      <c r="H8" s="53">
        <f>385*Курс!F8</f>
        <v>385</v>
      </c>
      <c r="I8" s="53">
        <f>433*Курс!F8</f>
        <v>433</v>
      </c>
      <c r="L8" s="101" t="s">
        <v>11</v>
      </c>
      <c r="M8" s="101"/>
      <c r="N8" s="101"/>
      <c r="O8" s="101"/>
      <c r="P8" s="101"/>
      <c r="Q8" s="101"/>
    </row>
    <row r="9" spans="1:17" ht="17.25" customHeight="1" thickBot="1">
      <c r="A9" s="15">
        <v>41814</v>
      </c>
      <c r="B9" s="24">
        <v>41824</v>
      </c>
      <c r="C9" s="40">
        <v>9</v>
      </c>
      <c r="D9" s="53">
        <f>295*Курс!F8</f>
        <v>295</v>
      </c>
      <c r="E9" s="53">
        <f>323*Курс!F8</f>
        <v>323</v>
      </c>
      <c r="F9" s="31">
        <v>41828</v>
      </c>
      <c r="G9" s="49">
        <v>13</v>
      </c>
      <c r="H9" s="53">
        <f>390*Курс!F8</f>
        <v>390</v>
      </c>
      <c r="I9" s="53">
        <f>433*Курс!F8</f>
        <v>433</v>
      </c>
      <c r="L9" s="102" t="s">
        <v>18</v>
      </c>
      <c r="M9" s="102"/>
      <c r="N9" s="102"/>
      <c r="O9" s="102"/>
      <c r="P9" s="102"/>
      <c r="Q9" s="102"/>
    </row>
    <row r="10" spans="1:17" ht="15.75" thickBot="1">
      <c r="A10" s="16">
        <v>41818</v>
      </c>
      <c r="B10" s="25">
        <v>41828</v>
      </c>
      <c r="C10" s="41">
        <v>9</v>
      </c>
      <c r="D10" s="53">
        <f>295*Курс!F8</f>
        <v>295</v>
      </c>
      <c r="E10" s="53">
        <f>323*Курс!F8</f>
        <v>323</v>
      </c>
      <c r="F10" s="32">
        <v>41832</v>
      </c>
      <c r="G10" s="50">
        <v>13</v>
      </c>
      <c r="H10" s="53">
        <f>390*Курс!F8</f>
        <v>390</v>
      </c>
      <c r="I10" s="53">
        <f>433*Курс!F8</f>
        <v>433</v>
      </c>
      <c r="L10" s="101" t="s">
        <v>12</v>
      </c>
      <c r="M10" s="101"/>
      <c r="N10" s="101"/>
      <c r="O10" s="101"/>
      <c r="P10" s="101"/>
      <c r="Q10" s="101"/>
    </row>
    <row r="11" spans="1:17" ht="15.75" thickBot="1">
      <c r="A11" s="17">
        <v>41822</v>
      </c>
      <c r="B11" s="26">
        <v>41832</v>
      </c>
      <c r="C11" s="42">
        <v>9</v>
      </c>
      <c r="D11" s="53">
        <f>295*Курс!F8</f>
        <v>295</v>
      </c>
      <c r="E11" s="53">
        <f>323*Курс!F8</f>
        <v>323</v>
      </c>
      <c r="F11" s="33">
        <v>41836</v>
      </c>
      <c r="G11" s="51">
        <v>13</v>
      </c>
      <c r="H11" s="53">
        <f>390*Курс!F8</f>
        <v>390</v>
      </c>
      <c r="I11" s="53">
        <f>433*Курс!F8</f>
        <v>433</v>
      </c>
      <c r="L11" s="101"/>
      <c r="M11" s="101"/>
      <c r="N11" s="101"/>
      <c r="O11" s="101"/>
      <c r="P11" s="101"/>
      <c r="Q11" s="101"/>
    </row>
    <row r="12" spans="1:17" ht="15.75" thickBot="1">
      <c r="A12" s="16">
        <v>41826</v>
      </c>
      <c r="B12" s="25">
        <v>41836</v>
      </c>
      <c r="C12" s="41">
        <v>9</v>
      </c>
      <c r="D12" s="53">
        <f>295*Курс!F8</f>
        <v>295</v>
      </c>
      <c r="E12" s="53">
        <f>323*Курс!F8</f>
        <v>323</v>
      </c>
      <c r="F12" s="32">
        <v>41839</v>
      </c>
      <c r="G12" s="50">
        <v>12</v>
      </c>
      <c r="H12" s="53">
        <f>360*Курс!F8</f>
        <v>360</v>
      </c>
      <c r="I12" s="53">
        <f>405*Курс!F8</f>
        <v>405</v>
      </c>
    </row>
    <row r="13" spans="1:17" ht="15.75" thickBot="1">
      <c r="A13" s="17">
        <v>41830</v>
      </c>
      <c r="B13" s="26">
        <v>41839</v>
      </c>
      <c r="C13" s="42">
        <v>8</v>
      </c>
      <c r="D13" s="53">
        <f>265*Курс!F8</f>
        <v>265</v>
      </c>
      <c r="E13" s="53">
        <f>295*Курс!F8</f>
        <v>295</v>
      </c>
      <c r="F13" s="33">
        <v>41842</v>
      </c>
      <c r="G13" s="51">
        <v>11</v>
      </c>
      <c r="H13" s="53">
        <f>340*Курс!F8</f>
        <v>340</v>
      </c>
      <c r="I13" s="53">
        <f>377*Курс!F8</f>
        <v>377</v>
      </c>
    </row>
    <row r="14" spans="1:17" ht="15.75" thickBot="1">
      <c r="A14" s="17">
        <v>41834</v>
      </c>
      <c r="B14" s="26">
        <v>41845</v>
      </c>
      <c r="C14" s="42">
        <v>10</v>
      </c>
      <c r="D14" s="53">
        <f>315*Курс!F8</f>
        <v>315</v>
      </c>
      <c r="E14" s="53">
        <f>350*Курс!F8</f>
        <v>350</v>
      </c>
      <c r="F14" s="33">
        <v>41848</v>
      </c>
      <c r="G14" s="51">
        <v>13</v>
      </c>
      <c r="H14" s="53">
        <f>390*Курс!F8</f>
        <v>390</v>
      </c>
      <c r="I14" s="53">
        <f>433*Курс!F8</f>
        <v>433</v>
      </c>
      <c r="L14" s="1"/>
      <c r="M14" s="1"/>
      <c r="N14" s="1"/>
      <c r="O14" s="1"/>
      <c r="P14" s="1"/>
      <c r="Q14" s="1"/>
    </row>
    <row r="15" spans="1:17" ht="15.75" thickBot="1">
      <c r="A15" s="17">
        <v>41837</v>
      </c>
      <c r="B15" s="26">
        <v>41848</v>
      </c>
      <c r="C15" s="42">
        <v>10</v>
      </c>
      <c r="D15" s="53">
        <f>315*Курс!F8</f>
        <v>315</v>
      </c>
      <c r="E15" s="53">
        <f>350*Курс!F8</f>
        <v>350</v>
      </c>
      <c r="F15" s="33">
        <v>41851</v>
      </c>
      <c r="G15" s="51">
        <v>13</v>
      </c>
      <c r="H15" s="53">
        <f>390*Курс!F8</f>
        <v>390</v>
      </c>
      <c r="I15" s="53">
        <f>433*Курс!F8</f>
        <v>433</v>
      </c>
      <c r="L15" s="1"/>
      <c r="M15" s="1"/>
      <c r="N15" s="1"/>
      <c r="O15" s="1"/>
      <c r="P15" s="1"/>
      <c r="Q15" s="1"/>
    </row>
    <row r="16" spans="1:17" ht="15.75" thickBot="1">
      <c r="A16" s="17">
        <v>41840</v>
      </c>
      <c r="B16" s="26">
        <v>41851</v>
      </c>
      <c r="C16" s="42">
        <v>10</v>
      </c>
      <c r="D16" s="53">
        <f>315*Курс!F8</f>
        <v>315</v>
      </c>
      <c r="E16" s="53">
        <f>350*Курс!F8</f>
        <v>350</v>
      </c>
      <c r="F16" s="33">
        <v>41854</v>
      </c>
      <c r="G16" s="51">
        <v>13</v>
      </c>
      <c r="H16" s="53">
        <f>390*Курс!F8</f>
        <v>390</v>
      </c>
      <c r="I16" s="53">
        <f>433*Курс!F8</f>
        <v>433</v>
      </c>
      <c r="L16" s="98" t="s">
        <v>13</v>
      </c>
      <c r="M16" s="98"/>
      <c r="N16" s="98"/>
      <c r="O16" s="98"/>
      <c r="P16" s="98"/>
      <c r="Q16" s="98"/>
    </row>
    <row r="17" spans="1:17" ht="15.75" thickBot="1">
      <c r="A17" s="17">
        <v>41843</v>
      </c>
      <c r="B17" s="26">
        <v>41854</v>
      </c>
      <c r="C17" s="42">
        <v>10</v>
      </c>
      <c r="D17" s="53">
        <f>315*Курс!F8</f>
        <v>315</v>
      </c>
      <c r="E17" s="53">
        <f>350*Курс!F8</f>
        <v>350</v>
      </c>
      <c r="F17" s="33">
        <v>41857</v>
      </c>
      <c r="G17" s="51">
        <v>13</v>
      </c>
      <c r="H17" s="53">
        <f>390*Курс!F8</f>
        <v>390</v>
      </c>
      <c r="I17" s="53">
        <f>433*Курс!F8</f>
        <v>433</v>
      </c>
      <c r="L17" s="99" t="s">
        <v>14</v>
      </c>
      <c r="M17" s="99"/>
      <c r="N17" s="99"/>
      <c r="O17" s="99"/>
      <c r="P17" s="99"/>
      <c r="Q17" s="99"/>
    </row>
    <row r="18" spans="1:17" ht="15.75" thickBot="1">
      <c r="A18" s="17">
        <v>41846</v>
      </c>
      <c r="B18" s="26">
        <v>41857</v>
      </c>
      <c r="C18" s="42">
        <v>10</v>
      </c>
      <c r="D18" s="53">
        <f>315*Курс!F8</f>
        <v>315</v>
      </c>
      <c r="E18" s="53">
        <f>350*Курс!F8</f>
        <v>350</v>
      </c>
      <c r="F18" s="33">
        <v>41860</v>
      </c>
      <c r="G18" s="51">
        <v>13</v>
      </c>
      <c r="H18" s="53">
        <f>390*Курс!F8</f>
        <v>390</v>
      </c>
      <c r="I18" s="53">
        <f>433*Курс!F8</f>
        <v>433</v>
      </c>
      <c r="L18" s="99" t="s">
        <v>15</v>
      </c>
      <c r="M18" s="99"/>
      <c r="N18" s="99"/>
      <c r="O18" s="99"/>
      <c r="P18" s="99"/>
      <c r="Q18" s="99"/>
    </row>
    <row r="19" spans="1:17" ht="15.75" customHeight="1" thickBot="1">
      <c r="A19" s="17">
        <v>41849</v>
      </c>
      <c r="B19" s="26">
        <v>41860</v>
      </c>
      <c r="C19" s="42">
        <v>10</v>
      </c>
      <c r="D19" s="53">
        <f>315*Курс!F8</f>
        <v>315</v>
      </c>
      <c r="E19" s="53">
        <f>350*Курс!F8</f>
        <v>350</v>
      </c>
      <c r="F19" s="33">
        <v>41863</v>
      </c>
      <c r="G19" s="51">
        <v>13</v>
      </c>
      <c r="H19" s="53">
        <f>390*Курс!F8</f>
        <v>390</v>
      </c>
      <c r="I19" s="53">
        <f>433*Курс!F8</f>
        <v>433</v>
      </c>
      <c r="L19" s="97" t="s">
        <v>16</v>
      </c>
      <c r="M19" s="97"/>
      <c r="N19" s="97"/>
      <c r="O19" s="97"/>
      <c r="P19" s="97"/>
      <c r="Q19" s="97"/>
    </row>
    <row r="20" spans="1:17" ht="15.75" thickBot="1">
      <c r="A20" s="17">
        <v>41852</v>
      </c>
      <c r="B20" s="26">
        <v>41863</v>
      </c>
      <c r="C20" s="42">
        <v>10</v>
      </c>
      <c r="D20" s="53">
        <f>315*Курс!F8</f>
        <v>315</v>
      </c>
      <c r="E20" s="53">
        <f>350*Курс!F8</f>
        <v>350</v>
      </c>
      <c r="F20" s="33">
        <v>41866</v>
      </c>
      <c r="G20" s="51">
        <v>13</v>
      </c>
      <c r="H20" s="53">
        <f>390*Курс!F8</f>
        <v>390</v>
      </c>
      <c r="I20" s="53">
        <f>433*Курс!F8</f>
        <v>433</v>
      </c>
      <c r="L20" s="97"/>
      <c r="M20" s="97"/>
      <c r="N20" s="97"/>
      <c r="O20" s="97"/>
      <c r="P20" s="97"/>
      <c r="Q20" s="97"/>
    </row>
    <row r="21" spans="1:17" ht="15.75" thickBot="1">
      <c r="A21" s="17">
        <v>41855</v>
      </c>
      <c r="B21" s="26">
        <v>41866</v>
      </c>
      <c r="C21" s="42">
        <v>10</v>
      </c>
      <c r="D21" s="53">
        <f>315*Курс!F8</f>
        <v>315</v>
      </c>
      <c r="E21" s="53">
        <f>350*Курс!F8</f>
        <v>350</v>
      </c>
      <c r="F21" s="33">
        <v>41869</v>
      </c>
      <c r="G21" s="51">
        <v>13</v>
      </c>
      <c r="H21" s="53">
        <f>390*Курс!F8</f>
        <v>390</v>
      </c>
      <c r="I21" s="53">
        <f>433*Курс!F8</f>
        <v>433</v>
      </c>
      <c r="L21" s="97" t="s">
        <v>17</v>
      </c>
      <c r="M21" s="97"/>
      <c r="N21" s="97"/>
      <c r="O21" s="97"/>
      <c r="P21" s="97"/>
      <c r="Q21" s="97"/>
    </row>
    <row r="22" spans="1:17" ht="15.75" thickBot="1">
      <c r="A22" s="18">
        <v>41858</v>
      </c>
      <c r="B22" s="24">
        <v>41869</v>
      </c>
      <c r="C22" s="43">
        <v>10</v>
      </c>
      <c r="D22" s="54">
        <f>315*Курс!F8</f>
        <v>315</v>
      </c>
      <c r="E22" s="54">
        <f>350*Курс!F8</f>
        <v>350</v>
      </c>
      <c r="F22" s="34">
        <v>41872</v>
      </c>
      <c r="G22" s="52">
        <v>13</v>
      </c>
      <c r="H22" s="54">
        <f>390*Курс!F8</f>
        <v>390</v>
      </c>
      <c r="I22" s="54">
        <f>433*Курс!F8</f>
        <v>433</v>
      </c>
      <c r="L22" s="97"/>
      <c r="M22" s="97"/>
      <c r="N22" s="97"/>
      <c r="O22" s="97"/>
      <c r="P22" s="97"/>
      <c r="Q22" s="97"/>
    </row>
    <row r="23" spans="1:17" ht="15.75" thickBot="1">
      <c r="A23" s="19">
        <v>41861</v>
      </c>
      <c r="B23" s="24">
        <v>41872</v>
      </c>
      <c r="C23" s="44">
        <v>10</v>
      </c>
      <c r="D23" s="55">
        <f>315*Курс!F8</f>
        <v>315</v>
      </c>
      <c r="E23" s="56">
        <f>350*Курс!F8</f>
        <v>350</v>
      </c>
      <c r="F23" s="35">
        <v>41875</v>
      </c>
      <c r="G23" s="49">
        <v>13</v>
      </c>
      <c r="H23" s="61">
        <f>390*Курс!F8</f>
        <v>390</v>
      </c>
      <c r="I23" s="61">
        <f>433*Курс!F8</f>
        <v>433</v>
      </c>
      <c r="L23" s="97"/>
      <c r="M23" s="97"/>
      <c r="N23" s="97"/>
      <c r="O23" s="97"/>
      <c r="P23" s="97"/>
      <c r="Q23" s="97"/>
    </row>
    <row r="24" spans="1:17" ht="15.75" thickBot="1">
      <c r="A24" s="20">
        <v>41864</v>
      </c>
      <c r="B24" s="27">
        <v>41875</v>
      </c>
      <c r="C24" s="45">
        <v>10</v>
      </c>
      <c r="D24" s="57">
        <f>315*Курс!F8</f>
        <v>315</v>
      </c>
      <c r="E24" s="58">
        <f>350*Курс!F8</f>
        <v>350</v>
      </c>
      <c r="F24" s="36">
        <v>41878</v>
      </c>
      <c r="G24" s="50">
        <v>13</v>
      </c>
      <c r="H24" s="62">
        <f>390*Курс!F8</f>
        <v>390</v>
      </c>
      <c r="I24" s="62">
        <f>433*Курс!F8</f>
        <v>433</v>
      </c>
    </row>
    <row r="25" spans="1:17" ht="15.75" thickBot="1">
      <c r="A25" s="21">
        <v>41867</v>
      </c>
      <c r="B25" s="28">
        <v>41878</v>
      </c>
      <c r="C25" s="46">
        <v>10</v>
      </c>
      <c r="D25" s="59">
        <f>315*Курс!F8</f>
        <v>315</v>
      </c>
      <c r="E25" s="60">
        <f>350*Курс!F8</f>
        <v>350</v>
      </c>
      <c r="F25" s="37">
        <v>41880</v>
      </c>
      <c r="G25" s="51">
        <v>12</v>
      </c>
      <c r="H25" s="63">
        <f>360*Курс!F8</f>
        <v>360</v>
      </c>
      <c r="I25" s="53">
        <f>405*Курс!F8</f>
        <v>405</v>
      </c>
    </row>
  </sheetData>
  <mergeCells count="18">
    <mergeCell ref="G2:G4"/>
    <mergeCell ref="A2:A4"/>
    <mergeCell ref="D2:E3"/>
    <mergeCell ref="F2:F4"/>
    <mergeCell ref="H2:I3"/>
    <mergeCell ref="B2:B4"/>
    <mergeCell ref="C2:C4"/>
    <mergeCell ref="L9:Q9"/>
    <mergeCell ref="L10:Q10"/>
    <mergeCell ref="L6:Q6"/>
    <mergeCell ref="L8:Q8"/>
    <mergeCell ref="L7:Q7"/>
    <mergeCell ref="L11:Q11"/>
    <mergeCell ref="L21:Q23"/>
    <mergeCell ref="L16:Q16"/>
    <mergeCell ref="L17:Q17"/>
    <mergeCell ref="L18:Q18"/>
    <mergeCell ref="L19:Q2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Курс</vt:lpstr>
      <vt:lpstr>Містраль-2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2014-04-02T11:01:31Z</dcterms:modified>
</cp:coreProperties>
</file>